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Лист1!$A$1:$R$31</definedName>
  </definedNames>
  <calcPr calcId="152511"/>
</workbook>
</file>

<file path=xl/calcChain.xml><?xml version="1.0" encoding="utf-8"?>
<calcChain xmlns="http://schemas.openxmlformats.org/spreadsheetml/2006/main">
  <c r="R9" i="1" l="1"/>
  <c r="O12" i="1" l="1"/>
  <c r="P12" i="1"/>
  <c r="O19" i="1"/>
  <c r="P19" i="1"/>
  <c r="L12" i="1"/>
  <c r="M12" i="1"/>
  <c r="L19" i="1"/>
  <c r="M19" i="1"/>
  <c r="I12" i="1"/>
  <c r="J12" i="1"/>
  <c r="I19" i="1"/>
  <c r="J19" i="1"/>
  <c r="F12" i="1"/>
  <c r="G12" i="1"/>
  <c r="F19" i="1"/>
  <c r="G19" i="1"/>
  <c r="C12" i="1"/>
  <c r="D12" i="1"/>
  <c r="C19" i="1"/>
  <c r="D19" i="1"/>
  <c r="R18" i="1" l="1"/>
  <c r="Q18" i="1"/>
  <c r="N18" i="1"/>
  <c r="K18" i="1"/>
  <c r="H18" i="1"/>
  <c r="E18" i="1"/>
  <c r="Q19" i="1" l="1"/>
  <c r="K19" i="1"/>
  <c r="H19" i="1"/>
  <c r="E19" i="1"/>
  <c r="N19" i="1"/>
  <c r="R17" i="1"/>
  <c r="R19" i="1" s="1"/>
  <c r="R11" i="1"/>
  <c r="R12" i="1" s="1"/>
  <c r="E9" i="1" l="1"/>
  <c r="K17" i="1" l="1"/>
  <c r="Q20" i="1" l="1"/>
  <c r="N20" i="1"/>
  <c r="K20" i="1"/>
  <c r="H20" i="1"/>
  <c r="E20" i="1"/>
  <c r="R16" i="1"/>
  <c r="R15" i="1"/>
  <c r="R10" i="1"/>
  <c r="Q17" i="1"/>
  <c r="N17" i="1"/>
  <c r="H17" i="1"/>
  <c r="E17" i="1"/>
  <c r="Q16" i="1"/>
  <c r="N16" i="1"/>
  <c r="K16" i="1"/>
  <c r="H16" i="1"/>
  <c r="E16" i="1"/>
  <c r="Q15" i="1"/>
  <c r="N15" i="1"/>
  <c r="K15" i="1"/>
  <c r="H15" i="1"/>
  <c r="E15" i="1"/>
  <c r="Q14" i="1"/>
  <c r="N14" i="1"/>
  <c r="K14" i="1"/>
  <c r="H14" i="1"/>
  <c r="E14" i="1"/>
  <c r="Q11" i="1"/>
  <c r="Q12" i="1" s="1"/>
  <c r="N11" i="1"/>
  <c r="N12" i="1" s="1"/>
  <c r="K11" i="1"/>
  <c r="K12" i="1" s="1"/>
  <c r="H11" i="1"/>
  <c r="H12" i="1" s="1"/>
  <c r="E11" i="1"/>
  <c r="E12" i="1" s="1"/>
  <c r="Q10" i="1"/>
  <c r="N10" i="1"/>
  <c r="K10" i="1"/>
  <c r="H10" i="1"/>
  <c r="E10" i="1"/>
  <c r="Q9" i="1"/>
  <c r="N9" i="1"/>
  <c r="K9" i="1"/>
  <c r="H9" i="1"/>
</calcChain>
</file>

<file path=xl/sharedStrings.xml><?xml version="1.0" encoding="utf-8"?>
<sst xmlns="http://schemas.openxmlformats.org/spreadsheetml/2006/main" count="35" uniqueCount="30">
  <si>
    <t>№</t>
  </si>
  <si>
    <t>Показатель</t>
  </si>
  <si>
    <t>Категория присоединения потребителей услуг по технологическому присоединению в разбивке по мощности, в динамике по годам</t>
  </si>
  <si>
    <t>до 15 кВт включительно</t>
  </si>
  <si>
    <t>свыше 15 кВт и до 150 кВт включительно</t>
  </si>
  <si>
    <t xml:space="preserve">свыше 150 кВт и менее 670 кВт </t>
  </si>
  <si>
    <t>не менее 670 кВт</t>
  </si>
  <si>
    <t>объекты по производству электрической энергии</t>
  </si>
  <si>
    <t>Динамика изменения показателя, %</t>
  </si>
  <si>
    <t>Число исполненных договоров об осуществлении технологического присоединения, по которым произошло нарушение сроков, шт.</t>
  </si>
  <si>
    <t xml:space="preserve">Начальник департамента </t>
  </si>
  <si>
    <t>технологического присоединения</t>
  </si>
  <si>
    <t>Е.Л. Солтан</t>
  </si>
  <si>
    <t>Ипатова Е.А., 26-02</t>
  </si>
  <si>
    <t>Чило заявок на технологическое присоединение, поданных заявителями, штуки</t>
  </si>
  <si>
    <t>Число заявок, на технологическое присоединение, по которым направлен проект договора об осуществления технологического присоединения, штуки</t>
  </si>
  <si>
    <t>Число заявок, на технологическое присоединение, по которым направлен проект договора об осуществлении технологического присоединения к электрическим сетям, с нарушением сроков, подвержденным актами контролирующих организаций и (или) решениями суда, в том чсле:</t>
  </si>
  <si>
    <t>3.1.</t>
  </si>
  <si>
    <t>3.2.</t>
  </si>
  <si>
    <t>по вине сетевой организации</t>
  </si>
  <si>
    <t>по вине сторонних лиц</t>
  </si>
  <si>
    <t>Средняя продолжителжительность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</si>
  <si>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присоединения, штуки</t>
  </si>
  <si>
    <t>Число исполненных договоров об осуществлении технологического присоединения, штуки</t>
  </si>
  <si>
    <t>7.1</t>
  </si>
  <si>
    <t>7.2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</si>
  <si>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</si>
  <si>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</si>
  <si>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 xml:space="preserve">Сведения о качестве  услуг по технологическому присоединению к электрическим сетям ПАО "Кубаньэнерго" </t>
  </si>
  <si>
    <t>Всего,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</si>
</sst>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51"/>
  <sheetViews>
    <sheetView tabSelected="1" view="pageBreakPreview" topLeftCell="A13" zoomScale="73" zoomScaleNormal="100" zoomScaleSheetLayoutView="73" workbookViewId="0">
      <selection activeCell="R21" sqref="R21"/>
    </sheetView>
  </sheetViews>
  <sheetFormatPr defaultRowHeight="15" x14ac:dyDescent="0.25"/>
  <cols>
    <col min="2" max="2" width="25.140625" customWidth="1"/>
    <col min="3" max="3" width="8.42578125" bestFit="1" customWidth="1"/>
    <col min="16" max="16" width="9.28515625" customWidth="1"/>
  </cols>
  <sheetData>
    <row r="3" spans="1:18" ht="18.75" x14ac:dyDescent="0.3">
      <c r="A3" s="12" t="s">
        <v>28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5" spans="1:18" ht="15" customHeight="1" x14ac:dyDescent="0.25">
      <c r="A5" s="13" t="s">
        <v>0</v>
      </c>
      <c r="B5" s="13" t="s">
        <v>1</v>
      </c>
      <c r="C5" s="20" t="s">
        <v>2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1"/>
      <c r="R5" s="16" t="s">
        <v>29</v>
      </c>
    </row>
    <row r="6" spans="1:18" ht="40.5" customHeight="1" x14ac:dyDescent="0.25">
      <c r="A6" s="14"/>
      <c r="B6" s="14"/>
      <c r="C6" s="19" t="s">
        <v>3</v>
      </c>
      <c r="D6" s="19"/>
      <c r="E6" s="19"/>
      <c r="F6" s="19" t="s">
        <v>4</v>
      </c>
      <c r="G6" s="19"/>
      <c r="H6" s="19"/>
      <c r="I6" s="19" t="s">
        <v>5</v>
      </c>
      <c r="J6" s="19"/>
      <c r="K6" s="19"/>
      <c r="L6" s="19" t="s">
        <v>6</v>
      </c>
      <c r="M6" s="19"/>
      <c r="N6" s="19"/>
      <c r="O6" s="19" t="s">
        <v>7</v>
      </c>
      <c r="P6" s="19"/>
      <c r="Q6" s="19"/>
      <c r="R6" s="17"/>
    </row>
    <row r="7" spans="1:18" ht="90" x14ac:dyDescent="0.25">
      <c r="A7" s="15"/>
      <c r="B7" s="15"/>
      <c r="C7" s="3">
        <v>2016</v>
      </c>
      <c r="D7" s="3">
        <v>2017</v>
      </c>
      <c r="E7" s="3" t="s">
        <v>8</v>
      </c>
      <c r="F7" s="3">
        <v>2016</v>
      </c>
      <c r="G7" s="3">
        <v>2017</v>
      </c>
      <c r="H7" s="3" t="s">
        <v>8</v>
      </c>
      <c r="I7" s="3">
        <v>2016</v>
      </c>
      <c r="J7" s="3">
        <v>2017</v>
      </c>
      <c r="K7" s="3" t="s">
        <v>8</v>
      </c>
      <c r="L7" s="3">
        <v>2016</v>
      </c>
      <c r="M7" s="3">
        <v>2017</v>
      </c>
      <c r="N7" s="3" t="s">
        <v>8</v>
      </c>
      <c r="O7" s="3">
        <v>2016</v>
      </c>
      <c r="P7" s="3">
        <v>2017</v>
      </c>
      <c r="Q7" s="3" t="s">
        <v>8</v>
      </c>
      <c r="R7" s="18"/>
    </row>
    <row r="8" spans="1:1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</row>
    <row r="9" spans="1:18" ht="75" x14ac:dyDescent="0.25">
      <c r="A9" s="2">
        <v>1</v>
      </c>
      <c r="B9" s="5" t="s">
        <v>14</v>
      </c>
      <c r="C9" s="11">
        <v>34710</v>
      </c>
      <c r="D9" s="6">
        <v>34776</v>
      </c>
      <c r="E9" s="6">
        <f>D9/C9*100-100</f>
        <v>0.19014693171996555</v>
      </c>
      <c r="F9" s="6">
        <v>1725</v>
      </c>
      <c r="G9" s="6">
        <v>1837</v>
      </c>
      <c r="H9" s="6">
        <f t="shared" ref="H9:H20" si="0">G9/F9*100-100</f>
        <v>6.492753623188392</v>
      </c>
      <c r="I9" s="6">
        <v>596</v>
      </c>
      <c r="J9" s="6">
        <v>917</v>
      </c>
      <c r="K9" s="6">
        <f t="shared" ref="K9:K20" si="1">J9/I9*100-100</f>
        <v>53.859060402684548</v>
      </c>
      <c r="L9" s="6">
        <v>235</v>
      </c>
      <c r="M9" s="6">
        <v>537</v>
      </c>
      <c r="N9" s="6">
        <f t="shared" ref="N9:N20" si="2">M9/L9*100-100</f>
        <v>128.51063829787233</v>
      </c>
      <c r="O9" s="6">
        <v>3</v>
      </c>
      <c r="P9" s="6">
        <v>4</v>
      </c>
      <c r="Q9" s="6">
        <f t="shared" ref="Q9:Q20" si="3">P9/O9*100-100</f>
        <v>33.333333333333314</v>
      </c>
      <c r="R9" s="6">
        <f>D9+G9+J9+M9+P9</f>
        <v>38071</v>
      </c>
    </row>
    <row r="10" spans="1:18" ht="120" x14ac:dyDescent="0.25">
      <c r="A10" s="2">
        <v>2</v>
      </c>
      <c r="B10" s="5" t="s">
        <v>15</v>
      </c>
      <c r="C10" s="11">
        <v>32370</v>
      </c>
      <c r="D10" s="6">
        <v>31504</v>
      </c>
      <c r="E10" s="6">
        <f t="shared" ref="E10:E20" si="4">D10/C10*100-100</f>
        <v>-2.6753166512202569</v>
      </c>
      <c r="F10" s="6">
        <v>1523</v>
      </c>
      <c r="G10" s="6">
        <v>1529</v>
      </c>
      <c r="H10" s="6">
        <f t="shared" si="0"/>
        <v>0.3939592908732692</v>
      </c>
      <c r="I10" s="6">
        <v>454</v>
      </c>
      <c r="J10" s="6">
        <v>545</v>
      </c>
      <c r="K10" s="6">
        <f t="shared" si="1"/>
        <v>20.044052863436107</v>
      </c>
      <c r="L10" s="6">
        <v>116</v>
      </c>
      <c r="M10" s="6">
        <v>132</v>
      </c>
      <c r="N10" s="6">
        <f t="shared" si="2"/>
        <v>13.793103448275872</v>
      </c>
      <c r="O10" s="6">
        <v>2</v>
      </c>
      <c r="P10" s="6">
        <v>2</v>
      </c>
      <c r="Q10" s="6">
        <f t="shared" si="3"/>
        <v>0</v>
      </c>
      <c r="R10" s="6">
        <f>D10+G10+J10+M10+P10</f>
        <v>33712</v>
      </c>
    </row>
    <row r="11" spans="1:18" ht="225" x14ac:dyDescent="0.25">
      <c r="A11" s="2">
        <v>3</v>
      </c>
      <c r="B11" s="5" t="s">
        <v>16</v>
      </c>
      <c r="C11" s="11">
        <v>45</v>
      </c>
      <c r="D11" s="6">
        <v>25</v>
      </c>
      <c r="E11" s="6">
        <f t="shared" si="4"/>
        <v>-44.444444444444443</v>
      </c>
      <c r="F11" s="6">
        <v>9</v>
      </c>
      <c r="G11" s="6">
        <v>6</v>
      </c>
      <c r="H11" s="6">
        <f t="shared" si="0"/>
        <v>-33.333333333333343</v>
      </c>
      <c r="I11" s="6">
        <v>19</v>
      </c>
      <c r="J11" s="6">
        <v>36</v>
      </c>
      <c r="K11" s="6">
        <f t="shared" si="1"/>
        <v>89.473684210526301</v>
      </c>
      <c r="L11" s="6">
        <v>54</v>
      </c>
      <c r="M11" s="6">
        <v>71</v>
      </c>
      <c r="N11" s="6">
        <f t="shared" si="2"/>
        <v>31.481481481481495</v>
      </c>
      <c r="O11" s="6">
        <v>0</v>
      </c>
      <c r="P11" s="6">
        <v>0</v>
      </c>
      <c r="Q11" s="6" t="e">
        <f t="shared" si="3"/>
        <v>#DIV/0!</v>
      </c>
      <c r="R11" s="6">
        <f>D11+G11+J11+M11+P11</f>
        <v>138</v>
      </c>
    </row>
    <row r="12" spans="1:18" ht="30" x14ac:dyDescent="0.25">
      <c r="A12" s="10" t="s">
        <v>17</v>
      </c>
      <c r="B12" s="5" t="s">
        <v>19</v>
      </c>
      <c r="C12" s="6">
        <f>C11</f>
        <v>45</v>
      </c>
      <c r="D12" s="6">
        <f>D11</f>
        <v>25</v>
      </c>
      <c r="E12" s="6">
        <f t="shared" ref="E12:Q12" si="5">E11</f>
        <v>-44.444444444444443</v>
      </c>
      <c r="F12" s="6">
        <f t="shared" ref="F12:G12" si="6">F11</f>
        <v>9</v>
      </c>
      <c r="G12" s="6">
        <f t="shared" si="6"/>
        <v>6</v>
      </c>
      <c r="H12" s="6">
        <f t="shared" si="5"/>
        <v>-33.333333333333343</v>
      </c>
      <c r="I12" s="6">
        <f t="shared" ref="I12:J12" si="7">I11</f>
        <v>19</v>
      </c>
      <c r="J12" s="6">
        <f t="shared" si="7"/>
        <v>36</v>
      </c>
      <c r="K12" s="6">
        <f t="shared" si="5"/>
        <v>89.473684210526301</v>
      </c>
      <c r="L12" s="6">
        <f t="shared" ref="L12:M12" si="8">L11</f>
        <v>54</v>
      </c>
      <c r="M12" s="6">
        <f t="shared" si="8"/>
        <v>71</v>
      </c>
      <c r="N12" s="6">
        <f t="shared" si="5"/>
        <v>31.481481481481495</v>
      </c>
      <c r="O12" s="6">
        <f t="shared" ref="O12:P12" si="9">O11</f>
        <v>0</v>
      </c>
      <c r="P12" s="6">
        <f t="shared" si="9"/>
        <v>0</v>
      </c>
      <c r="Q12" s="6" t="e">
        <f t="shared" si="5"/>
        <v>#DIV/0!</v>
      </c>
      <c r="R12" s="6">
        <f>R11</f>
        <v>138</v>
      </c>
    </row>
    <row r="13" spans="1:18" x14ac:dyDescent="0.25">
      <c r="A13" s="10" t="s">
        <v>18</v>
      </c>
      <c r="B13" s="5" t="s">
        <v>20</v>
      </c>
      <c r="C13" s="11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</row>
    <row r="14" spans="1:18" ht="150" x14ac:dyDescent="0.25">
      <c r="A14" s="2">
        <v>4</v>
      </c>
      <c r="B14" s="5" t="s">
        <v>21</v>
      </c>
      <c r="C14" s="11">
        <v>10.69</v>
      </c>
      <c r="D14" s="6">
        <v>10.71</v>
      </c>
      <c r="E14" s="6">
        <f t="shared" si="4"/>
        <v>0.18709073900842554</v>
      </c>
      <c r="F14" s="6">
        <v>11.54</v>
      </c>
      <c r="G14" s="6">
        <v>10.79</v>
      </c>
      <c r="H14" s="6">
        <f t="shared" si="0"/>
        <v>-6.4991334488734793</v>
      </c>
      <c r="I14" s="6">
        <v>38.92</v>
      </c>
      <c r="J14" s="6">
        <v>51.079000000000001</v>
      </c>
      <c r="K14" s="6">
        <f t="shared" si="1"/>
        <v>31.241007194244617</v>
      </c>
      <c r="L14" s="6">
        <v>184.58</v>
      </c>
      <c r="M14" s="6">
        <v>186.71</v>
      </c>
      <c r="N14" s="6">
        <f t="shared" si="2"/>
        <v>1.1539711778090833</v>
      </c>
      <c r="O14" s="6">
        <v>4</v>
      </c>
      <c r="P14" s="6">
        <v>33.5</v>
      </c>
      <c r="Q14" s="6">
        <f t="shared" si="3"/>
        <v>737.5</v>
      </c>
      <c r="R14" s="6">
        <v>12.06</v>
      </c>
    </row>
    <row r="15" spans="1:18" ht="75" x14ac:dyDescent="0.25">
      <c r="A15" s="2">
        <v>5</v>
      </c>
      <c r="B15" s="5" t="s">
        <v>22</v>
      </c>
      <c r="C15" s="11">
        <v>28852</v>
      </c>
      <c r="D15" s="6">
        <v>29085</v>
      </c>
      <c r="E15" s="6">
        <f t="shared" si="4"/>
        <v>0.80756966588104717</v>
      </c>
      <c r="F15" s="6">
        <v>898</v>
      </c>
      <c r="G15" s="6">
        <v>1019</v>
      </c>
      <c r="H15" s="6">
        <f t="shared" si="0"/>
        <v>13.474387527839653</v>
      </c>
      <c r="I15" s="6">
        <v>231</v>
      </c>
      <c r="J15" s="6">
        <v>268</v>
      </c>
      <c r="K15" s="6">
        <f t="shared" si="1"/>
        <v>16.01731601731602</v>
      </c>
      <c r="L15" s="6">
        <v>76</v>
      </c>
      <c r="M15" s="6">
        <v>56</v>
      </c>
      <c r="N15" s="6">
        <f t="shared" si="2"/>
        <v>-26.31578947368422</v>
      </c>
      <c r="O15" s="6">
        <v>2</v>
      </c>
      <c r="P15" s="6">
        <v>0</v>
      </c>
      <c r="Q15" s="6">
        <f t="shared" si="3"/>
        <v>-100</v>
      </c>
      <c r="R15" s="6">
        <f>D15+G15+J15+M15+P15</f>
        <v>30428</v>
      </c>
    </row>
    <row r="16" spans="1:18" ht="75" x14ac:dyDescent="0.25">
      <c r="A16" s="2">
        <v>6</v>
      </c>
      <c r="B16" s="5" t="s">
        <v>23</v>
      </c>
      <c r="C16" s="11">
        <v>34911</v>
      </c>
      <c r="D16" s="6">
        <v>29706</v>
      </c>
      <c r="E16" s="6">
        <f t="shared" si="4"/>
        <v>-14.909340895419788</v>
      </c>
      <c r="F16" s="6">
        <v>1045</v>
      </c>
      <c r="G16" s="6">
        <v>1143</v>
      </c>
      <c r="H16" s="6">
        <f t="shared" si="0"/>
        <v>9.3779904306220203</v>
      </c>
      <c r="I16" s="6">
        <v>242</v>
      </c>
      <c r="J16" s="6">
        <v>287</v>
      </c>
      <c r="K16" s="6">
        <f t="shared" si="1"/>
        <v>18.595041322314046</v>
      </c>
      <c r="L16" s="6">
        <v>60</v>
      </c>
      <c r="M16" s="6">
        <v>57</v>
      </c>
      <c r="N16" s="6">
        <f t="shared" si="2"/>
        <v>-5</v>
      </c>
      <c r="O16" s="6">
        <v>0</v>
      </c>
      <c r="P16" s="6">
        <v>0</v>
      </c>
      <c r="Q16" s="6" t="e">
        <f t="shared" si="3"/>
        <v>#DIV/0!</v>
      </c>
      <c r="R16" s="6">
        <f>D16+G16+J16+M16+P16</f>
        <v>31193</v>
      </c>
    </row>
    <row r="17" spans="1:18" ht="105" x14ac:dyDescent="0.25">
      <c r="A17" s="2">
        <v>7</v>
      </c>
      <c r="B17" s="5" t="s">
        <v>9</v>
      </c>
      <c r="C17" s="11">
        <v>1484</v>
      </c>
      <c r="D17" s="6">
        <v>623</v>
      </c>
      <c r="E17" s="6">
        <f t="shared" si="4"/>
        <v>-58.018867924528301</v>
      </c>
      <c r="F17" s="6">
        <v>15</v>
      </c>
      <c r="G17" s="6">
        <v>206</v>
      </c>
      <c r="H17" s="6">
        <f t="shared" si="0"/>
        <v>1273.3333333333333</v>
      </c>
      <c r="I17" s="6">
        <v>23</v>
      </c>
      <c r="J17" s="6">
        <v>67</v>
      </c>
      <c r="K17" s="6">
        <f t="shared" si="1"/>
        <v>191.30434782608694</v>
      </c>
      <c r="L17" s="6">
        <v>28</v>
      </c>
      <c r="M17" s="6">
        <v>17</v>
      </c>
      <c r="N17" s="6">
        <f t="shared" si="2"/>
        <v>-39.285714285714292</v>
      </c>
      <c r="O17" s="6">
        <v>0</v>
      </c>
      <c r="P17" s="6">
        <v>0</v>
      </c>
      <c r="Q17" s="6" t="e">
        <f t="shared" si="3"/>
        <v>#DIV/0!</v>
      </c>
      <c r="R17" s="6">
        <f>D17+G17+J17+M17+P17</f>
        <v>913</v>
      </c>
    </row>
    <row r="18" spans="1:18" ht="30" x14ac:dyDescent="0.25">
      <c r="A18" s="8" t="s">
        <v>24</v>
      </c>
      <c r="B18" s="5" t="s">
        <v>19</v>
      </c>
      <c r="C18" s="11">
        <v>1484</v>
      </c>
      <c r="D18" s="6">
        <v>117</v>
      </c>
      <c r="E18" s="6">
        <f t="shared" si="4"/>
        <v>-92.115902964959574</v>
      </c>
      <c r="F18" s="6">
        <v>15</v>
      </c>
      <c r="G18" s="6">
        <v>138</v>
      </c>
      <c r="H18" s="6">
        <f t="shared" si="0"/>
        <v>819.99999999999989</v>
      </c>
      <c r="I18" s="6">
        <v>23</v>
      </c>
      <c r="J18" s="6">
        <v>51</v>
      </c>
      <c r="K18" s="6">
        <f t="shared" si="1"/>
        <v>121.73913043478262</v>
      </c>
      <c r="L18" s="6">
        <v>28</v>
      </c>
      <c r="M18" s="6">
        <v>14</v>
      </c>
      <c r="N18" s="6">
        <f t="shared" si="2"/>
        <v>-50</v>
      </c>
      <c r="O18" s="6">
        <v>0</v>
      </c>
      <c r="P18" s="6">
        <v>0</v>
      </c>
      <c r="Q18" s="6" t="e">
        <f t="shared" si="3"/>
        <v>#DIV/0!</v>
      </c>
      <c r="R18" s="6">
        <f>D18+G18+J18+M18+P18</f>
        <v>320</v>
      </c>
    </row>
    <row r="19" spans="1:18" x14ac:dyDescent="0.25">
      <c r="A19" s="8" t="s">
        <v>25</v>
      </c>
      <c r="B19" s="5" t="s">
        <v>26</v>
      </c>
      <c r="C19" s="6">
        <f>C17-C18</f>
        <v>0</v>
      </c>
      <c r="D19" s="6">
        <f>D17-D18</f>
        <v>506</v>
      </c>
      <c r="E19" s="6" t="e">
        <f t="shared" si="4"/>
        <v>#DIV/0!</v>
      </c>
      <c r="F19" s="6">
        <f>F17-F18</f>
        <v>0</v>
      </c>
      <c r="G19" s="6">
        <f t="shared" ref="G19" si="10">G17-G18</f>
        <v>68</v>
      </c>
      <c r="H19" s="6" t="e">
        <f t="shared" si="0"/>
        <v>#DIV/0!</v>
      </c>
      <c r="I19" s="6">
        <f>I17-I18</f>
        <v>0</v>
      </c>
      <c r="J19" s="6">
        <f t="shared" ref="J19" si="11">J17-J18</f>
        <v>16</v>
      </c>
      <c r="K19" s="6" t="e">
        <f t="shared" si="1"/>
        <v>#DIV/0!</v>
      </c>
      <c r="L19" s="6">
        <f>L17-L18</f>
        <v>0</v>
      </c>
      <c r="M19" s="6">
        <f t="shared" ref="M19" si="12">M17-M18</f>
        <v>3</v>
      </c>
      <c r="N19" s="6" t="e">
        <f t="shared" si="2"/>
        <v>#DIV/0!</v>
      </c>
      <c r="O19" s="6">
        <f>O17-O18</f>
        <v>0</v>
      </c>
      <c r="P19" s="6">
        <f t="shared" ref="P19" si="13">P17-P18</f>
        <v>0</v>
      </c>
      <c r="Q19" s="6" t="e">
        <f t="shared" si="3"/>
        <v>#DIV/0!</v>
      </c>
      <c r="R19" s="6">
        <f>R17-R18</f>
        <v>593</v>
      </c>
    </row>
    <row r="20" spans="1:18" ht="120" x14ac:dyDescent="0.25">
      <c r="A20" s="2">
        <v>9</v>
      </c>
      <c r="B20" s="1" t="s">
        <v>27</v>
      </c>
      <c r="C20" s="11">
        <v>419</v>
      </c>
      <c r="D20" s="6">
        <v>255.84</v>
      </c>
      <c r="E20" s="6">
        <f t="shared" si="4"/>
        <v>-38.940334128878284</v>
      </c>
      <c r="F20" s="6">
        <v>512</v>
      </c>
      <c r="G20" s="6">
        <v>767.93</v>
      </c>
      <c r="H20" s="6">
        <f t="shared" si="0"/>
        <v>49.986328125</v>
      </c>
      <c r="I20" s="6">
        <v>708</v>
      </c>
      <c r="J20" s="6">
        <v>990.51</v>
      </c>
      <c r="K20" s="6">
        <f t="shared" si="1"/>
        <v>39.902542372881356</v>
      </c>
      <c r="L20" s="6">
        <v>1399</v>
      </c>
      <c r="M20" s="6">
        <v>1460.4</v>
      </c>
      <c r="N20" s="6">
        <f t="shared" si="2"/>
        <v>4.3888491779842838</v>
      </c>
      <c r="O20" s="6">
        <v>0</v>
      </c>
      <c r="P20" s="6">
        <v>0</v>
      </c>
      <c r="Q20" s="6" t="e">
        <f t="shared" si="3"/>
        <v>#DIV/0!</v>
      </c>
      <c r="R20" s="6">
        <v>284</v>
      </c>
    </row>
    <row r="21" spans="1:18" x14ac:dyDescent="0.25">
      <c r="A21" s="7"/>
      <c r="B21" s="4"/>
    </row>
    <row r="22" spans="1:18" x14ac:dyDescent="0.25">
      <c r="A22" s="7"/>
      <c r="B22" s="4"/>
    </row>
    <row r="23" spans="1:18" x14ac:dyDescent="0.25">
      <c r="A23" s="7"/>
      <c r="B23" s="4"/>
    </row>
    <row r="24" spans="1:18" x14ac:dyDescent="0.25">
      <c r="A24" s="7"/>
      <c r="B24" s="9" t="s">
        <v>10</v>
      </c>
    </row>
    <row r="25" spans="1:18" x14ac:dyDescent="0.25">
      <c r="A25" s="7"/>
      <c r="B25" s="9" t="s">
        <v>11</v>
      </c>
      <c r="P25" t="s">
        <v>12</v>
      </c>
    </row>
    <row r="26" spans="1:18" x14ac:dyDescent="0.25">
      <c r="B26" s="4"/>
    </row>
    <row r="27" spans="1:18" x14ac:dyDescent="0.25">
      <c r="B27" s="4"/>
    </row>
    <row r="28" spans="1:18" x14ac:dyDescent="0.25">
      <c r="B28" s="4"/>
    </row>
    <row r="29" spans="1:18" x14ac:dyDescent="0.25">
      <c r="B29" s="4"/>
    </row>
    <row r="30" spans="1:18" x14ac:dyDescent="0.25">
      <c r="B30" s="4"/>
    </row>
    <row r="31" spans="1:18" x14ac:dyDescent="0.25">
      <c r="B31" s="9" t="s">
        <v>13</v>
      </c>
    </row>
    <row r="32" spans="1:18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</sheetData>
  <mergeCells count="10">
    <mergeCell ref="A3:R3"/>
    <mergeCell ref="A5:A7"/>
    <mergeCell ref="B5:B7"/>
    <mergeCell ref="R5:R7"/>
    <mergeCell ref="C6:E6"/>
    <mergeCell ref="C5:Q5"/>
    <mergeCell ref="F6:H6"/>
    <mergeCell ref="I6:K6"/>
    <mergeCell ref="L6:N6"/>
    <mergeCell ref="O6:Q6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2019-03-20T10:20:35Z</dcterms:modified>
</cp:coreProperties>
</file>